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<sst xmlns="http://schemas.openxmlformats.org/spreadsheetml/2006/main" count="125" uniqueCount="125">
  <si>
    <t>тыс.руб.</t>
  </si>
  <si>
    <t>Код дохода</t>
  </si>
  <si>
    <t>Вид дохода</t>
  </si>
  <si>
    <t>Годовые назначения</t>
  </si>
  <si>
    <t>Фактич. исполнение</t>
  </si>
  <si>
    <t>% исп.годов. назнач</t>
  </si>
  <si>
    <t>1 00 00000</t>
  </si>
  <si>
    <t>Налоговые и неналоговые доходы</t>
  </si>
  <si>
    <t>1 01 02000</t>
  </si>
  <si>
    <t>Налог на доходы физических лиц</t>
  </si>
  <si>
    <t>1 03 02000</t>
  </si>
  <si>
    <t xml:space="preserve">Акцизы </t>
  </si>
  <si>
    <t>1 05 01000</t>
  </si>
  <si>
    <t xml:space="preserve">Налог, взимаемый в связи с применением упрощенной системы налогообложения
</t>
  </si>
  <si>
    <t>1 05 02000</t>
  </si>
  <si>
    <t>Единый налог на вмененный доход для отдельных видов деятельности</t>
  </si>
  <si>
    <t>1 05 03000</t>
  </si>
  <si>
    <t>Единый сельскохозяйственный налог</t>
  </si>
  <si>
    <t>1 05 04000</t>
  </si>
  <si>
    <t>1 06 01000</t>
  </si>
  <si>
    <t>Налог на имущество физических лиц</t>
  </si>
  <si>
    <t>1 06 06000</t>
  </si>
  <si>
    <t>Земельный налог</t>
  </si>
  <si>
    <t>1 08 00000</t>
  </si>
  <si>
    <t>Государственная пошлина, сборы</t>
  </si>
  <si>
    <t>1 09 00000</t>
  </si>
  <si>
    <t>Задолженность по отмененным налогам, сборам и иным платежам</t>
  </si>
  <si>
    <t>1 11 00000</t>
  </si>
  <si>
    <t>Доходы от использования имущества, находящегося в государственной и муниципальной собственности в том числе</t>
  </si>
  <si>
    <t>1 11 05010</t>
  </si>
  <si>
    <t>Доходы, получаемые в виде арендной платы за земельные участки, государств.собственность на которые не разграничена, а также средства от продажи права на заключение договоров аренды указанных участков</t>
  </si>
  <si>
    <t>1 11 05024</t>
  </si>
  <si>
    <t>Доходы, получаемые в виде арендной платы за земли, находящиеся в собственности городских округов</t>
  </si>
  <si>
    <t>1 11 05074</t>
  </si>
  <si>
    <t>Доходы от сдачи в аренду имущества, составляющего казну городских округов</t>
  </si>
  <si>
    <t>1 12 00000</t>
  </si>
  <si>
    <t>Платежи при пользовании природными ресурсами</t>
  </si>
  <si>
    <t>1 13 00000</t>
  </si>
  <si>
    <t>Доходы от оказания платных услуг и компенсации затрат государства</t>
  </si>
  <si>
    <t>1 14 00000</t>
  </si>
  <si>
    <t>Доходы от продажи материальных и нематериальных активов</t>
  </si>
  <si>
    <t>1 15 00000</t>
  </si>
  <si>
    <t>Административные платежи и сборы</t>
  </si>
  <si>
    <t>1 16 00000</t>
  </si>
  <si>
    <t>Штрафы, санкции, возмещение ущерба</t>
  </si>
  <si>
    <t>1 17 00000</t>
  </si>
  <si>
    <t>Прочие неналоговые доходы</t>
  </si>
  <si>
    <t>2 00 00000</t>
  </si>
  <si>
    <t>Безвозмездные поступления</t>
  </si>
  <si>
    <t>2 02 00000</t>
  </si>
  <si>
    <t>Безвозмездные поступления от других бюджетов бюджетной системы РФ</t>
  </si>
  <si>
    <t>2 02 15000</t>
  </si>
  <si>
    <t>Дотации, в том числе</t>
  </si>
  <si>
    <t>2 02 15001</t>
  </si>
  <si>
    <t>Дотации бюджетам городских округов на выравнивание бюджетной обеспеченности</t>
  </si>
  <si>
    <t>2 02 20000</t>
  </si>
  <si>
    <t>Субсидии, в том числе</t>
  </si>
  <si>
    <t>2 02 20051</t>
  </si>
  <si>
    <t>Субсидии бюджетам городских округов  на реализацию федеральных целевых программ</t>
  </si>
  <si>
    <t>2 02 02077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</si>
  <si>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</si>
  <si>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2 02 02085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</si>
  <si>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</si>
  <si>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2 02 02204</t>
  </si>
  <si>
    <t>Субсидии бюджетам городских округов на модернизацию региональных систем общего образования</t>
  </si>
  <si>
    <t>2 02 25097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</si>
  <si>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</si>
  <si>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2 02 25169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</si>
  <si>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</si>
  <si>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2 02 25497</t>
  </si>
  <si>
    <t>Субсидии бюджетам городских округов на реализацию мероприятий по обеспечению жильем молодых семей</t>
  </si>
  <si>
    <t>2 02 25519</t>
  </si>
  <si>
    <t>Субсидия бюджетам городских округов на поддержку отрасли культуры</t>
  </si>
  <si>
    <t>2 02 25555</t>
  </si>
  <si>
    <t>Субсидии бюджетам городских округов на реализацию программ формирования современной городской среды</t>
  </si>
  <si>
    <t>2 02 29999</t>
  </si>
  <si>
    <t>Прочие субсидии бюджетам городских округов</t>
  </si>
  <si>
    <t>2 02 30000</t>
  </si>
  <si>
    <t>Субвенции, в том числе</t>
  </si>
  <si>
    <t>2 02 30022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</si>
  <si>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</si>
  <si>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</t>
  </si>
  <si>
    <t>Субвенции бюджетам городских округов на выполнение передаваемых полномочий субъектов Российской Федерации</t>
  </si>
  <si>
    <t>2 02 35118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</si>
  <si>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</si>
  <si>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2 02 35120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</si>
  <si>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</si>
  <si>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2 02 35250</t>
  </si>
  <si>
    <t>Субвенции бюджетам городских округов на оплату жилищно-коммунальных услуг отдельным категориям граждан</t>
  </si>
  <si>
    <t>2 02 35462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</si>
  <si>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</si>
  <si>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2 02 39999</t>
  </si>
  <si>
    <t>Прочие субвенции бюджетам городских округов</t>
  </si>
  <si>
    <t>2 02 04000</t>
  </si>
  <si>
    <t>Иные межбюджетные трансферты, в том числе</t>
  </si>
  <si>
    <t>2 02 04025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</si>
  <si>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</si>
  <si>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2 02 04052</t>
  </si>
  <si>
    <t>Межбюджетные трансферты, передаваемые бюджетам городских округов на государственную поддержку муниципальных учреждений культуры, находящихся на территориях сельских поселений</t>
  </si>
  <si>
    <t>2 02 04081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</si>
  <si>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</si>
  <si>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2 02 49999</t>
  </si>
  <si>
    <t>Прочие межбюджетные трансферты, передаваемые бюджетам городских округов</t>
  </si>
  <si>
    <t>2 07 04000</t>
  </si>
  <si>
    <t>Прочие безвозмездные поступления в бюджеты городских округов</t>
  </si>
  <si>
    <t>2 18 04000</t>
  </si>
  <si>
    <t>Доходы бюджетов городских округов от возврата бюджетными учреждениями остатков субсидий прошлых лет</t>
  </si>
  <si>
    <t>2 19 00000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</si>
  <si>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</si>
  <si>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бюджета - итого</t>
  </si>
  <si>
    <t>Н.Л. Лежнева</t>
  </si>
  <si>
    <t>2 02 35469</t>
  </si>
  <si>
    <t>Субвенции бюджетам городских округов на проведение Всероссийской переписи населения 2020 года</t>
  </si>
  <si>
    <t>2 02 45303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</si>
  <si>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</si>
  <si>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Исполнение бюджета муниципального образования  Каменский городской округ</t>
  </si>
  <si>
    <t>2 02 20299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</si>
  <si>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</si>
  <si>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2 02 25576</t>
  </si>
  <si>
    <t>Субсидии бюджетам городских округов на обеспечение комплексного развития сельских территорий</t>
  </si>
  <si>
    <t>2 02 20302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</si>
  <si>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</si>
  <si>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Налог, взимаемый в связи с применением патентной системы налогообложения</t>
  </si>
  <si>
    <t>Начальник финансового управления</t>
  </si>
  <si>
    <r>
      <t xml:space="preserve">по доходам по состоянию на </t>
    </r>
    <r>
      <rPr>
        <b/>
        <sz val="10"/>
        <rFont val="Arial"/>
        <family val="2"/>
      </rPr>
      <t>01.01.2022 года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</si>
</sst>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</numFmts>
  <fonts count="45">
    <font>
      <sz val="10"/>
      <name val="Arial"/>
      <family val="0"/>
    </font>
    <font>
      <i/>
      <sz val="9"/>
      <color indexed="8"/>
      <name val="Cambria"/>
      <family val="1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1" fillId="0" borderId="1">
      <alignment horizontal="left" vertical="center" wrapText="1" indent="1"/>
      <protection/>
    </xf>
    <xf numFmtId="49" fontId="28" fillId="0" borderId="2">
      <alignment horizontal="left" vertical="center" wrapText="1" inden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justify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justify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justify"/>
    </xf>
    <xf numFmtId="0" fontId="5" fillId="0" borderId="21" xfId="0" applyFont="1" applyBorder="1" applyAlignment="1">
      <alignment horizontal="justify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wrapText="1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wrapText="1"/>
    </xf>
    <xf numFmtId="0" fontId="3" fillId="0" borderId="20" xfId="0" applyFont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5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0" borderId="26" xfId="0" applyFont="1" applyFill="1" applyBorder="1" applyAlignment="1">
      <alignment horizontal="justify" vertical="center" wrapText="1"/>
    </xf>
    <xf numFmtId="0" fontId="7" fillId="33" borderId="1" xfId="0" applyFont="1" applyFill="1" applyBorder="1" applyAlignment="1">
      <alignment wrapText="1"/>
    </xf>
    <xf numFmtId="0" fontId="7" fillId="33" borderId="26" xfId="0" applyFont="1" applyFill="1" applyBorder="1" applyAlignment="1">
      <alignment horizontal="justify" wrapText="1"/>
    </xf>
    <xf numFmtId="49" fontId="7" fillId="0" borderId="26" xfId="33" applyNumberFormat="1" applyFont="1" applyBorder="1" applyAlignment="1" applyProtection="1">
      <alignment horizontal="justify" vertical="top" wrapText="1"/>
      <protection/>
    </xf>
    <xf numFmtId="0" fontId="5" fillId="33" borderId="26" xfId="0" applyFont="1" applyFill="1" applyBorder="1" applyAlignment="1">
      <alignment wrapText="1"/>
    </xf>
    <xf numFmtId="0" fontId="7" fillId="33" borderId="1" xfId="0" applyFont="1" applyFill="1" applyBorder="1" applyAlignment="1">
      <alignment horizontal="justify" wrapText="1"/>
    </xf>
    <xf numFmtId="0" fontId="7" fillId="33" borderId="27" xfId="0" applyFont="1" applyFill="1" applyBorder="1" applyAlignment="1">
      <alignment horizontal="justify" wrapText="1"/>
    </xf>
    <xf numFmtId="0" fontId="3" fillId="0" borderId="28" xfId="0" applyFont="1" applyBorder="1" applyAlignment="1">
      <alignment horizontal="center" vertical="center"/>
    </xf>
    <xf numFmtId="0" fontId="8" fillId="33" borderId="1" xfId="0" applyFont="1" applyFill="1" applyBorder="1" applyAlignment="1">
      <alignment horizontal="left" wrapText="1"/>
    </xf>
    <xf numFmtId="0" fontId="8" fillId="33" borderId="2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justify" wrapText="1"/>
    </xf>
    <xf numFmtId="0" fontId="5" fillId="0" borderId="2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wrapText="1"/>
    </xf>
    <xf numFmtId="0" fontId="5" fillId="0" borderId="26" xfId="0" applyNumberFormat="1" applyFont="1" applyFill="1" applyBorder="1" applyAlignment="1">
      <alignment horizontal="justify" vertical="top" wrapText="1"/>
    </xf>
    <xf numFmtId="49" fontId="7" fillId="0" borderId="26" xfId="33" applyNumberFormat="1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horizontal="justify" vertical="top" wrapText="1"/>
      <protection/>
    </xf>
    <xf numFmtId="49" fontId="7" fillId="0" borderId="26" xfId="33" applyFont="1" applyFill="1" applyBorder="1" applyAlignment="1" applyProtection="1">
      <alignment vertical="center" wrapText="1"/>
      <protection/>
    </xf>
    <xf numFmtId="49" fontId="7" fillId="0" borderId="1" xfId="33" applyFont="1" applyFill="1" applyAlignment="1" applyProtection="1">
      <alignment horizontal="justify" vertical="top" wrapText="1"/>
      <protection/>
    </xf>
    <xf numFmtId="0" fontId="5" fillId="0" borderId="29" xfId="54" applyFont="1" applyBorder="1" applyAlignment="1">
      <alignment horizontal="center" vertical="center"/>
      <protection/>
    </xf>
    <xf numFmtId="49" fontId="44" fillId="0" borderId="30" xfId="34" applyNumberFormat="1" applyFont="1" applyBorder="1" applyAlignment="1" applyProtection="1">
      <alignment horizontal="justify" vertical="top" wrapText="1"/>
      <protection/>
    </xf>
    <xf numFmtId="0" fontId="5" fillId="0" borderId="26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69" fontId="3" fillId="0" borderId="31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169" fontId="3" fillId="0" borderId="14" xfId="0" applyNumberFormat="1" applyFont="1" applyFill="1" applyBorder="1" applyAlignment="1">
      <alignment/>
    </xf>
    <xf numFmtId="169" fontId="3" fillId="0" borderId="32" xfId="0" applyNumberFormat="1" applyFont="1" applyBorder="1" applyAlignment="1">
      <alignment/>
    </xf>
    <xf numFmtId="169" fontId="5" fillId="0" borderId="25" xfId="0" applyNumberFormat="1" applyFont="1" applyBorder="1" applyAlignment="1">
      <alignment/>
    </xf>
    <xf numFmtId="169" fontId="5" fillId="0" borderId="25" xfId="0" applyNumberFormat="1" applyFont="1" applyFill="1" applyBorder="1" applyAlignment="1">
      <alignment/>
    </xf>
    <xf numFmtId="169" fontId="5" fillId="0" borderId="33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Border="1" applyAlignment="1">
      <alignment/>
    </xf>
    <xf numFmtId="169" fontId="5" fillId="0" borderId="26" xfId="0" applyNumberFormat="1" applyFont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36" xfId="0" applyNumberFormat="1" applyFont="1" applyBorder="1" applyAlignment="1">
      <alignment/>
    </xf>
    <xf numFmtId="169" fontId="5" fillId="0" borderId="37" xfId="0" applyNumberFormat="1" applyFont="1" applyBorder="1" applyAlignment="1">
      <alignment/>
    </xf>
    <xf numFmtId="169" fontId="5" fillId="0" borderId="37" xfId="0" applyNumberFormat="1" applyFont="1" applyFill="1" applyBorder="1" applyAlignment="1">
      <alignment/>
    </xf>
    <xf numFmtId="169" fontId="3" fillId="0" borderId="24" xfId="0" applyNumberFormat="1" applyFont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38" xfId="0" applyNumberFormat="1" applyFont="1" applyBorder="1" applyAlignment="1">
      <alignment/>
    </xf>
    <xf numFmtId="169" fontId="3" fillId="0" borderId="25" xfId="0" applyNumberFormat="1" applyFont="1" applyBorder="1" applyAlignment="1">
      <alignment/>
    </xf>
    <xf numFmtId="169" fontId="3" fillId="0" borderId="33" xfId="0" applyNumberFormat="1" applyFont="1" applyBorder="1" applyAlignment="1">
      <alignment/>
    </xf>
    <xf numFmtId="169" fontId="3" fillId="0" borderId="26" xfId="0" applyNumberFormat="1" applyFont="1" applyBorder="1" applyAlignment="1">
      <alignment/>
    </xf>
    <xf numFmtId="169" fontId="3" fillId="0" borderId="26" xfId="0" applyNumberFormat="1" applyFont="1" applyFill="1" applyBorder="1" applyAlignment="1">
      <alignment/>
    </xf>
    <xf numFmtId="169" fontId="3" fillId="0" borderId="36" xfId="0" applyNumberFormat="1" applyFont="1" applyBorder="1" applyAlignment="1">
      <alignment/>
    </xf>
    <xf numFmtId="169" fontId="3" fillId="34" borderId="26" xfId="0" applyNumberFormat="1" applyFont="1" applyFill="1" applyBorder="1" applyAlignment="1">
      <alignment/>
    </xf>
    <xf numFmtId="169" fontId="5" fillId="35" borderId="26" xfId="0" applyNumberFormat="1" applyFont="1" applyFill="1" applyBorder="1" applyAlignment="1">
      <alignment/>
    </xf>
    <xf numFmtId="169" fontId="3" fillId="0" borderId="31" xfId="0" applyNumberFormat="1" applyFont="1" applyFill="1" applyBorder="1" applyAlignment="1">
      <alignment/>
    </xf>
    <xf numFmtId="169" fontId="4" fillId="0" borderId="37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4" fillId="0" borderId="39" xfId="0" applyNumberFormat="1" applyFont="1" applyBorder="1" applyAlignment="1">
      <alignment/>
    </xf>
    <xf numFmtId="0" fontId="3" fillId="33" borderId="31" xfId="0" applyFont="1" applyFill="1" applyBorder="1" applyAlignment="1">
      <alignment vertical="center" wrapText="1"/>
    </xf>
    <xf numFmtId="169" fontId="5" fillId="34" borderId="26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xl35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130" zoomScaleNormal="130" zoomScalePageLayoutView="0" workbookViewId="0" topLeftCell="A3">
      <selection activeCell="G60" sqref="G60"/>
    </sheetView>
  </sheetViews>
  <sheetFormatPr defaultColWidth="9.00390625" defaultRowHeight="12.75"/>
  <cols>
    <col min="1" max="1" width="15.7109375" style="0" customWidth="1"/>
    <col min="2" max="2" width="62.421875" style="0" customWidth="1"/>
    <col min="3" max="3" width="14.7109375" style="0" customWidth="1"/>
    <col min="4" max="4" width="13.421875" style="51" customWidth="1"/>
    <col min="5" max="5" width="14.00390625" style="0" customWidth="1"/>
  </cols>
  <sheetData>
    <row r="1" spans="1:5" ht="12.75">
      <c r="A1" s="84" t="s">
        <v>115</v>
      </c>
      <c r="B1" s="84"/>
      <c r="C1" s="84"/>
      <c r="D1" s="84"/>
      <c r="E1" s="84"/>
    </row>
    <row r="2" spans="1:5" ht="12.75">
      <c r="A2" s="85" t="s">
        <v>124</v>
      </c>
      <c r="B2" s="85"/>
      <c r="C2" s="85"/>
      <c r="D2" s="85"/>
      <c r="E2" s="85"/>
    </row>
    <row r="4" ht="12.75">
      <c r="E4" s="2" t="s">
        <v>0</v>
      </c>
    </row>
    <row r="5" spans="1:5" ht="26.25">
      <c r="A5" s="3" t="s">
        <v>1</v>
      </c>
      <c r="B5" s="4" t="s">
        <v>2</v>
      </c>
      <c r="C5" s="5" t="s">
        <v>3</v>
      </c>
      <c r="D5" s="52" t="s">
        <v>4</v>
      </c>
      <c r="E5" s="5" t="s">
        <v>5</v>
      </c>
    </row>
    <row r="6" spans="1:5" ht="13.5" customHeight="1">
      <c r="A6" s="6" t="s">
        <v>6</v>
      </c>
      <c r="B6" s="7" t="s">
        <v>7</v>
      </c>
      <c r="C6" s="54">
        <f>C7+C10+C11+C13+C14+C15+C16+C17+C21+C22+C23+C25+C24+C26+C12+C8+C9</f>
        <v>492988.5</v>
      </c>
      <c r="D6" s="55">
        <f>D7+D8+D9+D10+D11+D12+D13+D14+D15+D17+D21+D22+D23+D25+D26</f>
        <v>446760.78</v>
      </c>
      <c r="E6" s="56">
        <f aca="true" t="shared" si="0" ref="E6:E14">D6/C6*100</f>
        <v>90.62296179322642</v>
      </c>
    </row>
    <row r="7" spans="1:5" ht="13.5" customHeight="1">
      <c r="A7" s="8" t="s">
        <v>8</v>
      </c>
      <c r="B7" s="9" t="s">
        <v>9</v>
      </c>
      <c r="C7" s="57">
        <v>231210</v>
      </c>
      <c r="D7" s="58">
        <v>233684.8</v>
      </c>
      <c r="E7" s="59">
        <f t="shared" si="0"/>
        <v>101.07036892867956</v>
      </c>
    </row>
    <row r="8" spans="1:5" ht="13.5" customHeight="1">
      <c r="A8" s="10" t="s">
        <v>10</v>
      </c>
      <c r="B8" s="11" t="s">
        <v>11</v>
      </c>
      <c r="C8" s="60">
        <v>80657</v>
      </c>
      <c r="D8" s="61">
        <v>82207.55</v>
      </c>
      <c r="E8" s="62">
        <f t="shared" si="0"/>
        <v>101.92239979171059</v>
      </c>
    </row>
    <row r="9" spans="1:5" ht="13.5" customHeight="1">
      <c r="A9" s="12" t="s">
        <v>12</v>
      </c>
      <c r="B9" s="13" t="s">
        <v>13</v>
      </c>
      <c r="C9" s="60">
        <v>23000</v>
      </c>
      <c r="D9" s="61">
        <v>22480.96</v>
      </c>
      <c r="E9" s="62">
        <f t="shared" si="0"/>
        <v>97.74330434782608</v>
      </c>
    </row>
    <row r="10" spans="1:5" ht="13.5" customHeight="1">
      <c r="A10" s="12" t="s">
        <v>14</v>
      </c>
      <c r="B10" s="14" t="s">
        <v>15</v>
      </c>
      <c r="C10" s="63">
        <v>752</v>
      </c>
      <c r="D10" s="64">
        <v>773</v>
      </c>
      <c r="E10" s="65">
        <f t="shared" si="0"/>
        <v>102.79255319148936</v>
      </c>
    </row>
    <row r="11" spans="1:5" ht="13.5" customHeight="1">
      <c r="A11" s="12" t="s">
        <v>16</v>
      </c>
      <c r="B11" s="14" t="s">
        <v>17</v>
      </c>
      <c r="C11" s="63">
        <v>988</v>
      </c>
      <c r="D11" s="64">
        <v>986.5</v>
      </c>
      <c r="E11" s="65">
        <f t="shared" si="0"/>
        <v>99.84817813765183</v>
      </c>
    </row>
    <row r="12" spans="1:5" ht="13.5" customHeight="1">
      <c r="A12" s="12" t="s">
        <v>18</v>
      </c>
      <c r="B12" s="14" t="s">
        <v>122</v>
      </c>
      <c r="C12" s="63">
        <v>3200</v>
      </c>
      <c r="D12" s="64">
        <v>3390.77</v>
      </c>
      <c r="E12" s="65">
        <f t="shared" si="0"/>
        <v>105.9615625</v>
      </c>
    </row>
    <row r="13" spans="1:5" ht="13.5" customHeight="1">
      <c r="A13" s="12" t="s">
        <v>19</v>
      </c>
      <c r="B13" s="14" t="s">
        <v>20</v>
      </c>
      <c r="C13" s="63">
        <v>6300</v>
      </c>
      <c r="D13" s="64">
        <v>6785.7</v>
      </c>
      <c r="E13" s="65">
        <f t="shared" si="0"/>
        <v>107.70952380952382</v>
      </c>
    </row>
    <row r="14" spans="1:5" ht="13.5" customHeight="1">
      <c r="A14" s="12" t="s">
        <v>21</v>
      </c>
      <c r="B14" s="14" t="s">
        <v>22</v>
      </c>
      <c r="C14" s="63">
        <v>20500</v>
      </c>
      <c r="D14" s="64">
        <v>19807.8</v>
      </c>
      <c r="E14" s="65">
        <f t="shared" si="0"/>
        <v>96.62341463414634</v>
      </c>
    </row>
    <row r="15" spans="1:5" ht="13.5" customHeight="1">
      <c r="A15" s="12" t="s">
        <v>23</v>
      </c>
      <c r="B15" s="14" t="s">
        <v>24</v>
      </c>
      <c r="C15" s="63">
        <v>0</v>
      </c>
      <c r="D15" s="64">
        <v>235.3</v>
      </c>
      <c r="E15" s="65"/>
    </row>
    <row r="16" spans="1:5" ht="0" customHeight="1" hidden="1">
      <c r="A16" s="12" t="s">
        <v>25</v>
      </c>
      <c r="B16" s="14" t="s">
        <v>26</v>
      </c>
      <c r="C16" s="63">
        <v>0</v>
      </c>
      <c r="D16" s="64">
        <v>0.00108</v>
      </c>
      <c r="E16" s="65"/>
    </row>
    <row r="17" spans="1:5" ht="21">
      <c r="A17" s="12" t="s">
        <v>27</v>
      </c>
      <c r="B17" s="15" t="s">
        <v>28</v>
      </c>
      <c r="C17" s="63">
        <v>66903.6</v>
      </c>
      <c r="D17" s="63">
        <v>36063</v>
      </c>
      <c r="E17" s="65">
        <f aca="true" t="shared" si="1" ref="E17:E23">D17/C17*100</f>
        <v>53.902928990368224</v>
      </c>
    </row>
    <row r="18" spans="1:5" ht="31.5" customHeight="1">
      <c r="A18" s="12" t="s">
        <v>29</v>
      </c>
      <c r="B18" s="15" t="s">
        <v>30</v>
      </c>
      <c r="C18" s="63">
        <v>39300.6</v>
      </c>
      <c r="D18" s="64">
        <v>29187.7</v>
      </c>
      <c r="E18" s="65">
        <f t="shared" si="1"/>
        <v>74.2678228831112</v>
      </c>
    </row>
    <row r="19" spans="1:5" ht="21" customHeight="1" hidden="1">
      <c r="A19" s="12" t="s">
        <v>31</v>
      </c>
      <c r="B19" s="15" t="s">
        <v>32</v>
      </c>
      <c r="C19" s="63">
        <v>0</v>
      </c>
      <c r="D19" s="64"/>
      <c r="E19" s="65" t="e">
        <f t="shared" si="1"/>
        <v>#DIV/0!</v>
      </c>
    </row>
    <row r="20" spans="1:5" ht="13.5" customHeight="1">
      <c r="A20" s="12" t="s">
        <v>33</v>
      </c>
      <c r="B20" s="16" t="s">
        <v>34</v>
      </c>
      <c r="C20" s="63">
        <v>20870.9</v>
      </c>
      <c r="D20" s="64">
        <v>3495.3</v>
      </c>
      <c r="E20" s="65">
        <f t="shared" si="1"/>
        <v>16.747241374353766</v>
      </c>
    </row>
    <row r="21" spans="1:5" ht="12.75">
      <c r="A21" s="12" t="s">
        <v>35</v>
      </c>
      <c r="B21" s="17" t="s">
        <v>36</v>
      </c>
      <c r="C21" s="63">
        <v>8756</v>
      </c>
      <c r="D21" s="64">
        <v>5697.2</v>
      </c>
      <c r="E21" s="65">
        <f t="shared" si="1"/>
        <v>65.06624029237095</v>
      </c>
    </row>
    <row r="22" spans="1:5" ht="12.75">
      <c r="A22" s="12" t="s">
        <v>37</v>
      </c>
      <c r="B22" s="17" t="s">
        <v>38</v>
      </c>
      <c r="C22" s="63">
        <v>25280.4</v>
      </c>
      <c r="D22" s="64">
        <v>25365.2</v>
      </c>
      <c r="E22" s="65">
        <f t="shared" si="1"/>
        <v>100.33543773041565</v>
      </c>
    </row>
    <row r="23" spans="1:5" ht="12" customHeight="1">
      <c r="A23" s="12" t="s">
        <v>39</v>
      </c>
      <c r="B23" s="17" t="s">
        <v>40</v>
      </c>
      <c r="C23" s="63">
        <v>24494.2</v>
      </c>
      <c r="D23" s="64">
        <v>8336.7</v>
      </c>
      <c r="E23" s="65">
        <f t="shared" si="1"/>
        <v>34.03540429979342</v>
      </c>
    </row>
    <row r="24" spans="1:5" ht="12.75" hidden="1">
      <c r="A24" s="12" t="s">
        <v>41</v>
      </c>
      <c r="B24" s="17" t="s">
        <v>42</v>
      </c>
      <c r="C24" s="63">
        <v>0</v>
      </c>
      <c r="D24" s="64"/>
      <c r="E24" s="65"/>
    </row>
    <row r="25" spans="1:5" ht="12.75">
      <c r="A25" s="12" t="s">
        <v>43</v>
      </c>
      <c r="B25" s="17" t="s">
        <v>44</v>
      </c>
      <c r="C25" s="63">
        <v>947.3</v>
      </c>
      <c r="D25" s="64">
        <v>947.6</v>
      </c>
      <c r="E25" s="65">
        <f>D25/C25*100</f>
        <v>100.0316689538689</v>
      </c>
    </row>
    <row r="26" spans="1:5" ht="13.5" customHeight="1" thickBot="1">
      <c r="A26" s="18" t="s">
        <v>45</v>
      </c>
      <c r="B26" s="19" t="s">
        <v>46</v>
      </c>
      <c r="C26" s="66">
        <v>0</v>
      </c>
      <c r="D26" s="67">
        <v>-1.3</v>
      </c>
      <c r="E26" s="65"/>
    </row>
    <row r="27" spans="1:5" ht="12.75">
      <c r="A27" s="20" t="s">
        <v>47</v>
      </c>
      <c r="B27" s="21" t="s">
        <v>48</v>
      </c>
      <c r="C27" s="68">
        <f>C28+C62+C60</f>
        <v>940247.807</v>
      </c>
      <c r="D27" s="69">
        <f>D28+D62</f>
        <v>939896.6100000001</v>
      </c>
      <c r="E27" s="70">
        <f aca="true" t="shared" si="2" ref="E27:E43">D27/C27*100</f>
        <v>99.96264846380015</v>
      </c>
    </row>
    <row r="28" spans="1:5" ht="18" customHeight="1">
      <c r="A28" s="22" t="s">
        <v>49</v>
      </c>
      <c r="B28" s="23" t="s">
        <v>50</v>
      </c>
      <c r="C28" s="71">
        <f>C29+C31+C45+C54</f>
        <v>968546.207</v>
      </c>
      <c r="D28" s="71">
        <f>D29+D31+D45+D54+D60</f>
        <v>968295.0100000001</v>
      </c>
      <c r="E28" s="72">
        <f t="shared" si="2"/>
        <v>99.97406453113084</v>
      </c>
    </row>
    <row r="29" spans="1:5" ht="12.75">
      <c r="A29" s="24" t="s">
        <v>51</v>
      </c>
      <c r="B29" s="25" t="s">
        <v>52</v>
      </c>
      <c r="C29" s="73">
        <f>C30</f>
        <v>363781</v>
      </c>
      <c r="D29" s="73">
        <v>364259.15</v>
      </c>
      <c r="E29" s="75">
        <f t="shared" si="2"/>
        <v>100.13143897014962</v>
      </c>
    </row>
    <row r="30" spans="1:5" ht="12.75">
      <c r="A30" s="12" t="s">
        <v>53</v>
      </c>
      <c r="B30" s="26" t="s">
        <v>54</v>
      </c>
      <c r="C30" s="63">
        <v>363781</v>
      </c>
      <c r="D30" s="63">
        <v>363781</v>
      </c>
      <c r="E30" s="65">
        <f t="shared" si="2"/>
        <v>100</v>
      </c>
    </row>
    <row r="31" spans="1:5" ht="21.75" customHeight="1">
      <c r="A31" s="24" t="s">
        <v>55</v>
      </c>
      <c r="B31" s="27" t="s">
        <v>56</v>
      </c>
      <c r="C31" s="76">
        <f>SUM(C32:C44)</f>
        <v>100540.307</v>
      </c>
      <c r="D31" s="74">
        <f>SUM(D32:D44)</f>
        <v>97308.33</v>
      </c>
      <c r="E31" s="75">
        <f t="shared" si="2"/>
        <v>96.78539175337907</v>
      </c>
    </row>
    <row r="32" spans="1:5" ht="56.25" customHeight="1">
      <c r="A32" s="12" t="s">
        <v>116</v>
      </c>
      <c r="B32" s="28" t="s">
        <v>117</v>
      </c>
      <c r="C32" s="83">
        <v>53301.458</v>
      </c>
      <c r="D32" s="64">
        <v>49414.8</v>
      </c>
      <c r="E32" s="75">
        <f t="shared" si="2"/>
        <v>92.70815818959399</v>
      </c>
    </row>
    <row r="33" spans="1:5" ht="9" customHeight="1" hidden="1">
      <c r="A33" s="12" t="s">
        <v>57</v>
      </c>
      <c r="B33" s="29" t="s">
        <v>58</v>
      </c>
      <c r="C33" s="77">
        <v>0</v>
      </c>
      <c r="D33" s="64"/>
      <c r="E33" s="75" t="e">
        <f t="shared" si="2"/>
        <v>#DIV/0!</v>
      </c>
    </row>
    <row r="34" spans="1:5" s="1" customFormat="1" ht="0" customHeight="1" hidden="1">
      <c r="A34" s="38" t="s">
        <v>59</v>
      </c>
      <c r="B34" s="39" t="s">
        <v>60</v>
      </c>
      <c r="C34" s="64">
        <v>0</v>
      </c>
      <c r="D34" s="64">
        <v>0</v>
      </c>
      <c r="E34" s="75" t="e">
        <f t="shared" si="2"/>
        <v>#DIV/0!</v>
      </c>
    </row>
    <row r="35" spans="1:5" s="1" customFormat="1" ht="19.5" customHeight="1" hidden="1">
      <c r="A35" s="40" t="s">
        <v>61</v>
      </c>
      <c r="B35" s="41" t="s">
        <v>62</v>
      </c>
      <c r="C35" s="64"/>
      <c r="D35" s="64">
        <v>0</v>
      </c>
      <c r="E35" s="75" t="e">
        <f t="shared" si="2"/>
        <v>#DIV/0!</v>
      </c>
    </row>
    <row r="36" spans="1:5" s="1" customFormat="1" ht="18" customHeight="1" hidden="1">
      <c r="A36" s="40" t="s">
        <v>63</v>
      </c>
      <c r="B36" s="42" t="s">
        <v>64</v>
      </c>
      <c r="C36" s="64">
        <v>0</v>
      </c>
      <c r="D36" s="64">
        <v>0</v>
      </c>
      <c r="E36" s="75" t="e">
        <f t="shared" si="2"/>
        <v>#DIV/0!</v>
      </c>
    </row>
    <row r="37" spans="1:5" s="1" customFormat="1" ht="42" customHeight="1">
      <c r="A37" s="40" t="s">
        <v>120</v>
      </c>
      <c r="B37" s="43" t="s">
        <v>121</v>
      </c>
      <c r="C37" s="64">
        <v>3896.279</v>
      </c>
      <c r="D37" s="64">
        <v>3612.16</v>
      </c>
      <c r="E37" s="75">
        <f t="shared" si="2"/>
        <v>92.70794006281378</v>
      </c>
    </row>
    <row r="38" spans="1:5" s="1" customFormat="1" ht="20.25" customHeight="1" hidden="1">
      <c r="A38" s="40" t="s">
        <v>65</v>
      </c>
      <c r="B38" s="44" t="s">
        <v>66</v>
      </c>
      <c r="C38" s="64">
        <v>0</v>
      </c>
      <c r="D38" s="64">
        <v>0</v>
      </c>
      <c r="E38" s="75" t="e">
        <f t="shared" si="2"/>
        <v>#DIV/0!</v>
      </c>
    </row>
    <row r="39" spans="1:5" s="1" customFormat="1" ht="18" customHeight="1" hidden="1">
      <c r="A39" s="40" t="s">
        <v>67</v>
      </c>
      <c r="B39" s="44" t="s">
        <v>68</v>
      </c>
      <c r="C39" s="64">
        <v>0</v>
      </c>
      <c r="D39" s="64">
        <v>0</v>
      </c>
      <c r="E39" s="75" t="e">
        <f t="shared" si="2"/>
        <v>#DIV/0!</v>
      </c>
    </row>
    <row r="40" spans="1:5" s="1" customFormat="1" ht="18.75" customHeight="1">
      <c r="A40" s="40" t="s">
        <v>69</v>
      </c>
      <c r="B40" s="45" t="s">
        <v>70</v>
      </c>
      <c r="C40" s="64">
        <v>979.2</v>
      </c>
      <c r="D40" s="64">
        <v>979.2</v>
      </c>
      <c r="E40" s="75">
        <f t="shared" si="2"/>
        <v>100</v>
      </c>
    </row>
    <row r="41" spans="1:5" s="1" customFormat="1" ht="20.25" customHeight="1">
      <c r="A41" s="40" t="s">
        <v>71</v>
      </c>
      <c r="B41" s="46" t="s">
        <v>72</v>
      </c>
      <c r="C41" s="64">
        <v>15396.17</v>
      </c>
      <c r="D41" s="64">
        <v>15396.17</v>
      </c>
      <c r="E41" s="75">
        <f t="shared" si="2"/>
        <v>100</v>
      </c>
    </row>
    <row r="42" spans="1:5" s="1" customFormat="1" ht="0" customHeight="1" hidden="1">
      <c r="A42" s="40" t="s">
        <v>73</v>
      </c>
      <c r="B42" s="45" t="s">
        <v>74</v>
      </c>
      <c r="C42" s="64">
        <v>0</v>
      </c>
      <c r="D42" s="64">
        <v>0</v>
      </c>
      <c r="E42" s="75" t="e">
        <f t="shared" si="2"/>
        <v>#DIV/0!</v>
      </c>
    </row>
    <row r="43" spans="1:5" s="1" customFormat="1" ht="21" customHeight="1">
      <c r="A43" s="40" t="s">
        <v>118</v>
      </c>
      <c r="B43" s="47" t="s">
        <v>119</v>
      </c>
      <c r="C43" s="64">
        <v>694.7</v>
      </c>
      <c r="D43" s="64">
        <v>694.7</v>
      </c>
      <c r="E43" s="75">
        <f t="shared" si="2"/>
        <v>100</v>
      </c>
    </row>
    <row r="44" spans="1:5" ht="19.5" customHeight="1">
      <c r="A44" s="12" t="s">
        <v>75</v>
      </c>
      <c r="B44" s="32" t="s">
        <v>76</v>
      </c>
      <c r="C44" s="63">
        <v>26272.5</v>
      </c>
      <c r="D44" s="64">
        <v>27211.3</v>
      </c>
      <c r="E44" s="65">
        <f aca="true" t="shared" si="3" ref="E44:E63">D44/C44*100</f>
        <v>103.57331810828813</v>
      </c>
    </row>
    <row r="45" spans="1:5" ht="18" customHeight="1">
      <c r="A45" s="24" t="s">
        <v>77</v>
      </c>
      <c r="B45" s="27" t="s">
        <v>78</v>
      </c>
      <c r="C45" s="73">
        <f>SUM(C46:C53)</f>
        <v>437761.5</v>
      </c>
      <c r="D45" s="74">
        <f>SUM(D46:D53)</f>
        <v>440295.15</v>
      </c>
      <c r="E45" s="75">
        <f t="shared" si="3"/>
        <v>100.57877405847707</v>
      </c>
    </row>
    <row r="46" spans="1:7" ht="22.5" customHeight="1">
      <c r="A46" s="12" t="s">
        <v>79</v>
      </c>
      <c r="B46" s="31" t="s">
        <v>80</v>
      </c>
      <c r="C46" s="63">
        <v>7802.8</v>
      </c>
      <c r="D46" s="64">
        <v>7709.6</v>
      </c>
      <c r="E46" s="65">
        <f t="shared" si="3"/>
        <v>98.8055569795458</v>
      </c>
      <c r="G46" s="1"/>
    </row>
    <row r="47" spans="1:5" ht="20.25">
      <c r="A47" s="12" t="s">
        <v>81</v>
      </c>
      <c r="B47" s="31" t="s">
        <v>82</v>
      </c>
      <c r="C47" s="63">
        <v>78142.8</v>
      </c>
      <c r="D47" s="64">
        <v>78841.35</v>
      </c>
      <c r="E47" s="65">
        <f t="shared" si="3"/>
        <v>100.89394032463643</v>
      </c>
    </row>
    <row r="48" spans="1:5" ht="20.25">
      <c r="A48" s="12" t="s">
        <v>83</v>
      </c>
      <c r="B48" s="31" t="s">
        <v>84</v>
      </c>
      <c r="C48" s="63">
        <v>1833.6</v>
      </c>
      <c r="D48" s="64">
        <v>1833.6</v>
      </c>
      <c r="E48" s="65">
        <f t="shared" si="3"/>
        <v>100</v>
      </c>
    </row>
    <row r="49" spans="1:5" ht="30">
      <c r="A49" s="12" t="s">
        <v>85</v>
      </c>
      <c r="B49" s="31" t="s">
        <v>86</v>
      </c>
      <c r="C49" s="63">
        <v>21.8</v>
      </c>
      <c r="D49" s="64">
        <v>0</v>
      </c>
      <c r="E49" s="65">
        <f t="shared" si="3"/>
        <v>0</v>
      </c>
    </row>
    <row r="50" spans="1:5" ht="21" customHeight="1">
      <c r="A50" s="12" t="s">
        <v>87</v>
      </c>
      <c r="B50" s="31" t="s">
        <v>88</v>
      </c>
      <c r="C50" s="63">
        <v>13436.7</v>
      </c>
      <c r="D50" s="64">
        <v>13293.5</v>
      </c>
      <c r="E50" s="65">
        <f t="shared" si="3"/>
        <v>98.93426213281535</v>
      </c>
    </row>
    <row r="51" spans="1:5" ht="24" customHeight="1">
      <c r="A51" s="48" t="s">
        <v>89</v>
      </c>
      <c r="B51" s="49" t="s">
        <v>90</v>
      </c>
      <c r="C51" s="63">
        <v>24.1</v>
      </c>
      <c r="D51" s="64">
        <v>24.1</v>
      </c>
      <c r="E51" s="65">
        <f t="shared" si="3"/>
        <v>100</v>
      </c>
    </row>
    <row r="52" spans="1:5" ht="24" customHeight="1">
      <c r="A52" s="12" t="s">
        <v>111</v>
      </c>
      <c r="B52" s="31" t="s">
        <v>112</v>
      </c>
      <c r="C52" s="63">
        <v>431.9</v>
      </c>
      <c r="D52" s="64">
        <v>226.5</v>
      </c>
      <c r="E52" s="65">
        <f t="shared" si="3"/>
        <v>52.44269506830285</v>
      </c>
    </row>
    <row r="53" spans="1:5" ht="15.75" customHeight="1">
      <c r="A53" s="12" t="s">
        <v>91</v>
      </c>
      <c r="B53" s="32" t="s">
        <v>92</v>
      </c>
      <c r="C53" s="63">
        <v>336067.8</v>
      </c>
      <c r="D53" s="64">
        <v>338366.5</v>
      </c>
      <c r="E53" s="65">
        <f t="shared" si="3"/>
        <v>100.68399888355862</v>
      </c>
    </row>
    <row r="54" spans="1:5" ht="20.25" customHeight="1">
      <c r="A54" s="24" t="s">
        <v>93</v>
      </c>
      <c r="B54" s="25" t="s">
        <v>94</v>
      </c>
      <c r="C54" s="73">
        <f>SUM(C55:C59)</f>
        <v>66463.4</v>
      </c>
      <c r="D54" s="74">
        <f>SUM(D55:D59)</f>
        <v>66205.18000000001</v>
      </c>
      <c r="E54" s="65">
        <f t="shared" si="3"/>
        <v>99.61148541904268</v>
      </c>
    </row>
    <row r="55" spans="1:5" ht="22.5" customHeight="1" hidden="1">
      <c r="A55" s="12" t="s">
        <v>95</v>
      </c>
      <c r="B55" s="26" t="s">
        <v>96</v>
      </c>
      <c r="C55" s="63"/>
      <c r="D55" s="64"/>
      <c r="E55" s="65" t="e">
        <f t="shared" si="3"/>
        <v>#DIV/0!</v>
      </c>
    </row>
    <row r="56" spans="1:5" ht="24.75" customHeight="1" hidden="1">
      <c r="A56" s="12" t="s">
        <v>97</v>
      </c>
      <c r="B56" s="33" t="s">
        <v>98</v>
      </c>
      <c r="C56" s="63"/>
      <c r="D56" s="64"/>
      <c r="E56" s="65" t="e">
        <f t="shared" si="3"/>
        <v>#DIV/0!</v>
      </c>
    </row>
    <row r="57" spans="1:5" ht="36" customHeight="1">
      <c r="A57" s="12" t="s">
        <v>113</v>
      </c>
      <c r="B57" s="34" t="s">
        <v>114</v>
      </c>
      <c r="C57" s="63">
        <v>16440.4</v>
      </c>
      <c r="D57" s="64">
        <v>15740.7</v>
      </c>
      <c r="E57" s="65">
        <f t="shared" si="3"/>
        <v>95.74402082674386</v>
      </c>
    </row>
    <row r="58" spans="1:5" ht="10.5" customHeight="1" hidden="1">
      <c r="A58" s="12" t="s">
        <v>99</v>
      </c>
      <c r="B58" s="30" t="s">
        <v>100</v>
      </c>
      <c r="C58" s="63"/>
      <c r="D58" s="64"/>
      <c r="E58" s="65" t="e">
        <f t="shared" si="3"/>
        <v>#DIV/0!</v>
      </c>
    </row>
    <row r="59" spans="1:5" s="51" customFormat="1" ht="15.75" customHeight="1">
      <c r="A59" s="38" t="s">
        <v>101</v>
      </c>
      <c r="B59" s="50" t="s">
        <v>102</v>
      </c>
      <c r="C59" s="64">
        <v>50023</v>
      </c>
      <c r="D59" s="64">
        <v>50464.48</v>
      </c>
      <c r="E59" s="65">
        <f t="shared" si="3"/>
        <v>100.88255402514844</v>
      </c>
    </row>
    <row r="60" spans="1:5" ht="15" customHeight="1">
      <c r="A60" s="35" t="s">
        <v>103</v>
      </c>
      <c r="B60" s="36" t="s">
        <v>104</v>
      </c>
      <c r="C60" s="53">
        <v>100</v>
      </c>
      <c r="D60" s="78">
        <v>227.2</v>
      </c>
      <c r="E60" s="65">
        <f t="shared" si="3"/>
        <v>227.2</v>
      </c>
    </row>
    <row r="61" spans="1:5" ht="0" customHeight="1" hidden="1">
      <c r="A61" s="24" t="s">
        <v>105</v>
      </c>
      <c r="B61" s="37" t="s">
        <v>106</v>
      </c>
      <c r="C61" s="53"/>
      <c r="D61" s="78"/>
      <c r="E61" s="65" t="e">
        <f t="shared" si="3"/>
        <v>#DIV/0!</v>
      </c>
    </row>
    <row r="62" spans="1:5" ht="29.25" customHeight="1">
      <c r="A62" s="35" t="s">
        <v>107</v>
      </c>
      <c r="B62" s="82" t="s">
        <v>108</v>
      </c>
      <c r="C62" s="53">
        <v>-28398.4</v>
      </c>
      <c r="D62" s="53">
        <v>-28398.4</v>
      </c>
      <c r="E62" s="65">
        <f t="shared" si="3"/>
        <v>100</v>
      </c>
    </row>
    <row r="63" spans="1:5" ht="22.5" customHeight="1" thickBot="1">
      <c r="A63" s="86" t="s">
        <v>109</v>
      </c>
      <c r="B63" s="86"/>
      <c r="C63" s="79">
        <f>C27+C6</f>
        <v>1433236.307</v>
      </c>
      <c r="D63" s="80">
        <f>D27+D6</f>
        <v>1386657.3900000001</v>
      </c>
      <c r="E63" s="81">
        <f t="shared" si="3"/>
        <v>96.75008812067445</v>
      </c>
    </row>
    <row r="66" spans="1:5" ht="12.75">
      <c r="A66" s="87" t="s">
        <v>123</v>
      </c>
      <c r="B66" s="88"/>
      <c r="C66" s="89" t="s">
        <v>110</v>
      </c>
      <c r="D66" s="90"/>
      <c r="E66" s="90"/>
    </row>
  </sheetData>
  <sheetProtection selectLockedCells="1" selectUnlockedCells="1"/>
  <mergeCells count="5">
    <mergeCell ref="A1:E1"/>
    <mergeCell ref="A2:E2"/>
    <mergeCell ref="A63:B63"/>
    <mergeCell ref="A66:B66"/>
    <mergeCell ref="C66:E66"/>
  </mergeCells>
  <printOptions/>
  <pageMargins left="0.7874015748031497" right="0.1968503937007874" top="0.31496062992125984" bottom="0.1968503937007874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Доходы1</cp:lastModifiedBy>
  <cp:lastPrinted>2021-05-06T07:08:52Z</cp:lastPrinted>
  <dcterms:modified xsi:type="dcterms:W3CDTF">2022-01-17T09:27:42Z</dcterms:modified>
  <cp:category/>
  <cp:version/>
  <cp:contentType/>
  <cp:contentStatus/>
</cp:coreProperties>
</file>